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7485" activeTab="0"/>
  </bookViews>
  <sheets>
    <sheet name="Apple Earnings Projection" sheetId="1" r:id="rId1"/>
    <sheet name="Quarterly Data" sheetId="2" r:id="rId2"/>
    <sheet name="Annual Data" sheetId="3" r:id="rId3"/>
    <sheet name="Conference Call Guidance" sheetId="4" r:id="rId4"/>
  </sheets>
  <definedNames/>
  <calcPr fullCalcOnLoad="1"/>
</workbook>
</file>

<file path=xl/sharedStrings.xml><?xml version="1.0" encoding="utf-8"?>
<sst xmlns="http://schemas.openxmlformats.org/spreadsheetml/2006/main" count="112" uniqueCount="62">
  <si>
    <t>Sales Growth Projection (Percentage)</t>
  </si>
  <si>
    <t>Net Margin Projection (Percentage)</t>
  </si>
  <si>
    <t xml:space="preserve"> </t>
  </si>
  <si>
    <t>Your Prediction of Earnings</t>
  </si>
  <si>
    <t>Your Prediction of Earnings Per Share</t>
  </si>
  <si>
    <t>Projection of Number of Diluted Shares Outstanding</t>
  </si>
  <si>
    <t>(Press F9 to calculate after you enter the three judgments above)</t>
  </si>
  <si>
    <t>(Press F9 to calculate after  you enter the two  judgments above)</t>
  </si>
  <si>
    <t>Fill in Values in Yellow Cells,  Values in Blue Cells will be calculated</t>
  </si>
  <si>
    <t>2010-06</t>
  </si>
  <si>
    <t>2010-03</t>
  </si>
  <si>
    <t>2009-12</t>
  </si>
  <si>
    <t>2009-09</t>
  </si>
  <si>
    <t>Revenue</t>
  </si>
  <si>
    <t>Quarter to Quarter Revenue Growth</t>
  </si>
  <si>
    <t>Cost of revenue</t>
  </si>
  <si>
    <t>Gross profit</t>
  </si>
  <si>
    <t>Operating expenses</t>
  </si>
  <si>
    <t>Research and development</t>
  </si>
  <si>
    <t>Sales, General and administrative</t>
  </si>
  <si>
    <t>Total operating expenses</t>
  </si>
  <si>
    <t>Operating income</t>
  </si>
  <si>
    <t>Other income (expense)</t>
  </si>
  <si>
    <t>Income before taxes</t>
  </si>
  <si>
    <t>Provision for income taxes</t>
  </si>
  <si>
    <t>Net income from continuing operations</t>
  </si>
  <si>
    <t>Net income</t>
  </si>
  <si>
    <t>Net income available to common shareholders</t>
  </si>
  <si>
    <t>Earnings per share</t>
  </si>
  <si>
    <t>Basic</t>
  </si>
  <si>
    <t>Diluted</t>
  </si>
  <si>
    <t>Weighted average shares outstanding</t>
  </si>
  <si>
    <t>Apple Inc. (AAPL) Income Statement</t>
  </si>
  <si>
    <t>Fiscal year ends in September. USD in millions except per share data.</t>
  </si>
  <si>
    <t>2010-09</t>
  </si>
  <si>
    <t>Net Margin</t>
  </si>
  <si>
    <t>2008-09</t>
  </si>
  <si>
    <t>2007-09</t>
  </si>
  <si>
    <t>2006-09</t>
  </si>
  <si>
    <t>Year to Year Revenue Growth</t>
  </si>
  <si>
    <t>(Press F9 to calculate)</t>
  </si>
  <si>
    <t>4.0 P/E Projection</t>
  </si>
  <si>
    <t>Prediction of the Stock Price</t>
  </si>
  <si>
    <t>1.  Enter your Projection for the Annual Percentage Growth in Sales</t>
  </si>
  <si>
    <t>Project Apple 2nd Quarter Earnings</t>
  </si>
  <si>
    <t>Quarterly Sales-1st Quarter 2011</t>
  </si>
  <si>
    <t>2010-12</t>
  </si>
  <si>
    <t>Projected 2011 Second Quarter</t>
  </si>
  <si>
    <t>Projected 2011-First Qtr</t>
  </si>
  <si>
    <t>Revenue (Sales)</t>
  </si>
  <si>
    <t>Cost of revenue (Cost of Goods Sold)</t>
  </si>
  <si>
    <t>Gross profit   (Sales - Cost of Goods Sold)</t>
  </si>
  <si>
    <t>Operating income  (Gross Profit - Operating Expenses)</t>
  </si>
  <si>
    <t>Other income and expense</t>
  </si>
  <si>
    <t>Income before taxes  (Operating Income +/- Other Income &amp; Expenses)</t>
  </si>
  <si>
    <t xml:space="preserve">Net income </t>
  </si>
  <si>
    <t>NET MARGIN</t>
  </si>
  <si>
    <t>Conference Call Guidance</t>
  </si>
  <si>
    <t>Calculated</t>
  </si>
  <si>
    <t>x</t>
  </si>
  <si>
    <t>3.0 Enter Your Projection for Average  Number of Shares Outstanding at the End of the Second Quarter</t>
  </si>
  <si>
    <t>2.0  Enter Your Projection for the Net Margin for the Second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</si>
</sst>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  <numFmt numFmtId="16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33" borderId="0" xfId="0" applyNumberFormat="1" applyFill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 wrapText="1"/>
    </xf>
    <xf numFmtId="44" fontId="0" fillId="10" borderId="0" xfId="44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10" fontId="0" fillId="3" borderId="0" xfId="57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3" borderId="0" xfId="57" applyNumberFormat="1" applyFont="1" applyFill="1" applyAlignment="1">
      <alignment/>
    </xf>
    <xf numFmtId="1" fontId="0" fillId="33" borderId="0" xfId="44" applyNumberFormat="1" applyFont="1" applyFill="1" applyAlignment="1">
      <alignment/>
    </xf>
    <xf numFmtId="44" fontId="41" fillId="0" borderId="0" xfId="44" applyFont="1" applyAlignment="1">
      <alignment/>
    </xf>
    <xf numFmtId="0" fontId="42" fillId="0" borderId="0" xfId="0" applyFont="1" applyAlignment="1">
      <alignment wrapText="1"/>
    </xf>
    <xf numFmtId="0" fontId="0" fillId="0" borderId="0" xfId="0" applyAlignment="1">
      <alignment/>
    </xf>
    <xf numFmtId="10" fontId="0" fillId="3" borderId="0" xfId="0" applyNumberFormat="1" applyFill="1" applyAlignment="1">
      <alignment/>
    </xf>
    <xf numFmtId="166" fontId="0" fillId="33" borderId="0" xfId="57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44" fillId="0" borderId="0" xfId="0" applyFont="1" applyAlignment="1">
      <alignment/>
    </xf>
    <xf numFmtId="0" fontId="44" fillId="2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0" fillId="0" borderId="0" xfId="0" applyAlignment="1">
      <alignment horizontal="left" indent="5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2" borderId="0" xfId="0" applyFill="1" applyAlignment="1">
      <alignment horizontal="right" indent="2"/>
    </xf>
    <xf numFmtId="0" fontId="0" fillId="0" borderId="0" xfId="0" applyFill="1" applyAlignment="1">
      <alignment horizontal="right" indent="2"/>
    </xf>
    <xf numFmtId="0" fontId="0" fillId="2" borderId="0" xfId="0" applyFill="1" applyAlignment="1">
      <alignment horizontal="right" indent="5"/>
    </xf>
    <xf numFmtId="0" fontId="0" fillId="0" borderId="0" xfId="0" applyFill="1" applyAlignment="1">
      <alignment horizontal="right" indent="5"/>
    </xf>
    <xf numFmtId="0" fontId="38" fillId="0" borderId="0" xfId="0" applyFont="1" applyAlignment="1">
      <alignment/>
    </xf>
    <xf numFmtId="0" fontId="38" fillId="2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44" fillId="2" borderId="0" xfId="0" applyNumberFormat="1" applyFont="1" applyFill="1" applyAlignment="1">
      <alignment horizontal="right"/>
    </xf>
    <xf numFmtId="166" fontId="44" fillId="2" borderId="0" xfId="57" applyNumberFormat="1" applyFont="1" applyFill="1" applyAlignment="1">
      <alignment horizontal="right"/>
    </xf>
    <xf numFmtId="166" fontId="44" fillId="0" borderId="0" xfId="57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 indent="5"/>
    </xf>
    <xf numFmtId="0" fontId="0" fillId="0" borderId="0" xfId="0" applyAlignment="1">
      <alignment horizontal="right" indent="2"/>
    </xf>
    <xf numFmtId="0" fontId="38" fillId="0" borderId="0" xfId="0" applyFont="1" applyAlignment="1">
      <alignment horizontal="right"/>
    </xf>
    <xf numFmtId="166" fontId="44" fillId="0" borderId="0" xfId="57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3">
      <selection activeCell="A9" sqref="A9"/>
    </sheetView>
  </sheetViews>
  <sheetFormatPr defaultColWidth="9.140625" defaultRowHeight="15"/>
  <cols>
    <col min="1" max="1" width="49.57421875" style="0" bestFit="1" customWidth="1"/>
    <col min="2" max="2" width="13.7109375" style="0" bestFit="1" customWidth="1"/>
    <col min="4" max="4" width="53.7109375" style="0" bestFit="1" customWidth="1"/>
  </cols>
  <sheetData>
    <row r="1" spans="1:4" ht="21">
      <c r="A1" s="26" t="s">
        <v>44</v>
      </c>
      <c r="B1" s="26"/>
      <c r="C1" s="26"/>
      <c r="D1" s="26"/>
    </row>
    <row r="2" spans="1:4" ht="15">
      <c r="A2" s="23" t="s">
        <v>8</v>
      </c>
      <c r="B2" s="23"/>
      <c r="C2" s="23"/>
      <c r="D2" s="23"/>
    </row>
    <row r="3" spans="1:4" s="8" customFormat="1" ht="15">
      <c r="A3" s="7"/>
      <c r="B3" s="7"/>
      <c r="C3" s="7"/>
      <c r="D3" s="7"/>
    </row>
    <row r="4" spans="1:4" s="13" customFormat="1" ht="15">
      <c r="A4" s="12" t="s">
        <v>45</v>
      </c>
      <c r="B4" s="12">
        <v>26740</v>
      </c>
      <c r="C4" s="12"/>
      <c r="D4" s="12"/>
    </row>
    <row r="5" spans="1:8" ht="15">
      <c r="A5" s="24" t="s">
        <v>43</v>
      </c>
      <c r="B5" s="25"/>
      <c r="C5" s="25"/>
      <c r="D5" s="25"/>
      <c r="E5" s="25"/>
      <c r="F5" s="25"/>
      <c r="G5" s="25"/>
      <c r="H5" s="25"/>
    </row>
    <row r="6" spans="1:4" ht="15">
      <c r="A6" t="s">
        <v>0</v>
      </c>
      <c r="B6" s="20">
        <v>0.63</v>
      </c>
      <c r="D6" t="s">
        <v>2</v>
      </c>
    </row>
    <row r="8" spans="1:4" ht="15">
      <c r="A8" s="24" t="s">
        <v>61</v>
      </c>
      <c r="B8" s="25"/>
      <c r="C8" s="25"/>
      <c r="D8" s="25"/>
    </row>
    <row r="9" spans="1:4" ht="15">
      <c r="A9" t="s">
        <v>1</v>
      </c>
      <c r="B9" s="3">
        <v>0.178</v>
      </c>
      <c r="D9" t="s">
        <v>2</v>
      </c>
    </row>
    <row r="11" spans="1:2" ht="21">
      <c r="A11" s="4" t="s">
        <v>3</v>
      </c>
      <c r="B11" s="6">
        <f>(B4*(1+(B6/4)))*B9</f>
        <v>5509.3759</v>
      </c>
    </row>
    <row r="12" spans="1:2" ht="15">
      <c r="A12" s="22" t="s">
        <v>7</v>
      </c>
      <c r="B12" s="22"/>
    </row>
    <row r="14" spans="1:8" ht="18" customHeight="1">
      <c r="A14" s="27" t="s">
        <v>60</v>
      </c>
      <c r="B14" s="28"/>
      <c r="C14" s="28"/>
      <c r="D14" s="28"/>
      <c r="E14" s="28"/>
      <c r="F14" s="28"/>
      <c r="G14" s="28"/>
      <c r="H14" s="2"/>
    </row>
    <row r="15" spans="1:8" ht="18" customHeight="1">
      <c r="A15" s="2" t="s">
        <v>5</v>
      </c>
      <c r="B15" s="5">
        <v>1124</v>
      </c>
      <c r="C15" s="2"/>
      <c r="D15" s="2"/>
      <c r="E15" s="2"/>
      <c r="F15" s="2"/>
      <c r="G15" s="2"/>
      <c r="H15" s="2"/>
    </row>
    <row r="17" spans="1:2" s="1" customFormat="1" ht="21">
      <c r="A17" s="4" t="s">
        <v>4</v>
      </c>
      <c r="B17" s="6">
        <f>B11/B15</f>
        <v>4.901579982206406</v>
      </c>
    </row>
    <row r="18" spans="1:3" ht="15">
      <c r="A18" s="22" t="s">
        <v>6</v>
      </c>
      <c r="B18" s="22"/>
      <c r="C18" s="22"/>
    </row>
    <row r="19" s="8" customFormat="1" ht="15"/>
    <row r="20" spans="1:4" ht="24" customHeight="1">
      <c r="A20" s="17" t="s">
        <v>41</v>
      </c>
      <c r="B20" s="15">
        <v>21</v>
      </c>
      <c r="D20" s="18"/>
    </row>
    <row r="21" ht="15">
      <c r="A21" s="9" t="s">
        <v>40</v>
      </c>
    </row>
    <row r="22" spans="1:2" ht="21">
      <c r="A22" s="4" t="s">
        <v>42</v>
      </c>
      <c r="B22" s="16">
        <f>SUM(B17,'Quarterly Data'!C21:E21)*B20</f>
        <v>344.0131796263345</v>
      </c>
    </row>
  </sheetData>
  <sheetProtection/>
  <mergeCells count="7">
    <mergeCell ref="A18:C18"/>
    <mergeCell ref="A2:D2"/>
    <mergeCell ref="A5:H5"/>
    <mergeCell ref="A1:D1"/>
    <mergeCell ref="A8:D8"/>
    <mergeCell ref="A12:B12"/>
    <mergeCell ref="A14:G14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C24" sqref="C24"/>
    </sheetView>
  </sheetViews>
  <sheetFormatPr defaultColWidth="9.140625" defaultRowHeight="15"/>
  <cols>
    <col min="1" max="1" width="63.421875" style="0" bestFit="1" customWidth="1"/>
    <col min="2" max="2" width="7.7109375" style="21" bestFit="1" customWidth="1"/>
    <col min="9" max="9" width="10.140625" style="0" bestFit="1" customWidth="1"/>
  </cols>
  <sheetData>
    <row r="1" spans="1:7" ht="15">
      <c r="A1" s="9" t="s">
        <v>32</v>
      </c>
      <c r="C1" s="9"/>
      <c r="D1" s="9"/>
      <c r="E1" s="9"/>
      <c r="F1" s="9"/>
      <c r="G1" s="9"/>
    </row>
    <row r="2" spans="1:7" ht="15">
      <c r="A2" s="9" t="s">
        <v>33</v>
      </c>
      <c r="B2" s="21" t="s">
        <v>46</v>
      </c>
      <c r="C2" s="9" t="s">
        <v>34</v>
      </c>
      <c r="D2" s="9" t="s">
        <v>9</v>
      </c>
      <c r="E2" s="9" t="s">
        <v>10</v>
      </c>
      <c r="F2" s="9" t="s">
        <v>11</v>
      </c>
      <c r="G2" s="9" t="s">
        <v>12</v>
      </c>
    </row>
    <row r="3" spans="1:7" ht="15">
      <c r="A3" s="9" t="s">
        <v>13</v>
      </c>
      <c r="B3" s="21">
        <v>26740</v>
      </c>
      <c r="C3" s="9">
        <v>20343</v>
      </c>
      <c r="D3" s="9">
        <v>15700</v>
      </c>
      <c r="E3" s="9">
        <v>13499</v>
      </c>
      <c r="F3" s="9">
        <v>15683</v>
      </c>
      <c r="G3" s="9">
        <v>12207</v>
      </c>
    </row>
    <row r="4" spans="1:9" s="10" customFormat="1" ht="15">
      <c r="A4" s="10" t="s">
        <v>14</v>
      </c>
      <c r="B4" s="62">
        <f>(B3-C3)/C3</f>
        <v>0.31445706139704077</v>
      </c>
      <c r="C4" s="11">
        <f>(C3-D3)/D3</f>
        <v>0.2957324840764331</v>
      </c>
      <c r="D4" s="11">
        <f>(D3-E3)/E3</f>
        <v>0.1630491147492407</v>
      </c>
      <c r="E4" s="11">
        <f>(E3-F3)/F3</f>
        <v>-0.13925907033093157</v>
      </c>
      <c r="F4" s="11">
        <f>(F3-G3)/G3</f>
        <v>0.2847546489719014</v>
      </c>
      <c r="I4" s="19"/>
    </row>
    <row r="5" spans="1:7" ht="15">
      <c r="A5" s="9" t="s">
        <v>15</v>
      </c>
      <c r="B5" s="21">
        <v>16443</v>
      </c>
      <c r="C5" s="9">
        <v>12831</v>
      </c>
      <c r="D5" s="9">
        <v>9564</v>
      </c>
      <c r="E5" s="9">
        <v>7874</v>
      </c>
      <c r="F5" s="9">
        <v>9272</v>
      </c>
      <c r="G5" s="9">
        <v>7102</v>
      </c>
    </row>
    <row r="6" spans="1:7" ht="15">
      <c r="A6" s="9" t="s">
        <v>16</v>
      </c>
      <c r="B6" s="21">
        <v>10298</v>
      </c>
      <c r="C6" s="9">
        <v>7512</v>
      </c>
      <c r="D6" s="9">
        <v>6136</v>
      </c>
      <c r="E6" s="9">
        <v>5625</v>
      </c>
      <c r="F6" s="9">
        <v>6411</v>
      </c>
      <c r="G6" s="9">
        <v>5105</v>
      </c>
    </row>
    <row r="7" spans="1:7" ht="15">
      <c r="A7" s="9" t="s">
        <v>17</v>
      </c>
      <c r="C7" s="9"/>
      <c r="D7" s="9"/>
      <c r="E7" s="9"/>
      <c r="F7" s="9"/>
      <c r="G7" s="9"/>
    </row>
    <row r="8" spans="1:7" ht="15">
      <c r="A8" s="9" t="s">
        <v>18</v>
      </c>
      <c r="B8" s="21">
        <v>575</v>
      </c>
      <c r="C8" s="9">
        <v>494</v>
      </c>
      <c r="D8" s="9">
        <v>464</v>
      </c>
      <c r="E8" s="9">
        <v>426</v>
      </c>
      <c r="F8" s="9">
        <v>398</v>
      </c>
      <c r="G8" s="9">
        <v>358</v>
      </c>
    </row>
    <row r="9" spans="1:7" ht="15">
      <c r="A9" s="9" t="s">
        <v>19</v>
      </c>
      <c r="B9" s="21">
        <v>1896</v>
      </c>
      <c r="C9" s="9">
        <v>1571</v>
      </c>
      <c r="D9" s="9">
        <v>1438</v>
      </c>
      <c r="E9" s="9">
        <v>1220</v>
      </c>
      <c r="F9" s="9">
        <v>1288</v>
      </c>
      <c r="G9" s="9">
        <v>1063</v>
      </c>
    </row>
    <row r="10" spans="1:7" ht="15">
      <c r="A10" s="9" t="s">
        <v>20</v>
      </c>
      <c r="B10" s="21">
        <v>2471</v>
      </c>
      <c r="C10" s="9">
        <v>2065</v>
      </c>
      <c r="D10" s="9">
        <v>1902</v>
      </c>
      <c r="E10" s="9">
        <v>1646</v>
      </c>
      <c r="F10" s="9">
        <v>1686</v>
      </c>
      <c r="G10" s="9">
        <v>1421</v>
      </c>
    </row>
    <row r="11" spans="1:7" ht="15">
      <c r="A11" s="9" t="s">
        <v>21</v>
      </c>
      <c r="B11" s="21">
        <v>7827</v>
      </c>
      <c r="C11" s="9">
        <v>5447</v>
      </c>
      <c r="D11" s="9">
        <v>4234</v>
      </c>
      <c r="E11" s="9">
        <v>3979</v>
      </c>
      <c r="F11" s="9">
        <v>4725</v>
      </c>
      <c r="G11" s="9">
        <v>3684</v>
      </c>
    </row>
    <row r="12" spans="1:7" ht="15">
      <c r="A12" s="9" t="s">
        <v>22</v>
      </c>
      <c r="B12" s="21">
        <v>136</v>
      </c>
      <c r="C12" s="9">
        <v>14</v>
      </c>
      <c r="D12" s="9">
        <v>58</v>
      </c>
      <c r="E12" s="9">
        <v>50</v>
      </c>
      <c r="F12" s="9">
        <v>33</v>
      </c>
      <c r="G12" s="9">
        <v>45</v>
      </c>
    </row>
    <row r="13" spans="1:7" ht="15">
      <c r="A13" s="9" t="s">
        <v>23</v>
      </c>
      <c r="B13" s="21">
        <v>7963</v>
      </c>
      <c r="C13" s="9">
        <v>5461</v>
      </c>
      <c r="D13" s="9">
        <v>4292</v>
      </c>
      <c r="E13" s="9">
        <v>4029</v>
      </c>
      <c r="F13" s="9">
        <v>4758</v>
      </c>
      <c r="G13" s="9">
        <v>3729</v>
      </c>
    </row>
    <row r="14" spans="1:7" ht="15">
      <c r="A14" s="9" t="s">
        <v>24</v>
      </c>
      <c r="B14" s="21">
        <v>1959</v>
      </c>
      <c r="C14" s="9">
        <v>1153</v>
      </c>
      <c r="D14" s="9">
        <v>1039</v>
      </c>
      <c r="E14" s="9">
        <v>955</v>
      </c>
      <c r="F14" s="9">
        <v>1380</v>
      </c>
      <c r="G14" s="9">
        <v>1197</v>
      </c>
    </row>
    <row r="15" spans="1:7" ht="15">
      <c r="A15" s="9" t="s">
        <v>25</v>
      </c>
      <c r="B15" s="21">
        <v>6004</v>
      </c>
      <c r="C15" s="9">
        <v>4308</v>
      </c>
      <c r="D15" s="9">
        <v>3253</v>
      </c>
      <c r="E15" s="9">
        <v>3074</v>
      </c>
      <c r="F15" s="9">
        <v>3378</v>
      </c>
      <c r="G15" s="9">
        <v>2532</v>
      </c>
    </row>
    <row r="16" spans="1:7" ht="15">
      <c r="A16" s="9" t="s">
        <v>26</v>
      </c>
      <c r="B16" s="21">
        <v>6004</v>
      </c>
      <c r="C16" s="9">
        <v>4308</v>
      </c>
      <c r="D16" s="9">
        <v>3253</v>
      </c>
      <c r="E16" s="9">
        <v>3074</v>
      </c>
      <c r="F16" s="9">
        <v>3378</v>
      </c>
      <c r="G16" s="9">
        <v>2532</v>
      </c>
    </row>
    <row r="17" spans="1:7" s="11" customFormat="1" ht="15">
      <c r="A17" s="11" t="s">
        <v>35</v>
      </c>
      <c r="B17" s="11">
        <f>B16/B3</f>
        <v>0.22453253552729993</v>
      </c>
      <c r="C17" s="11">
        <f>C16/C3</f>
        <v>0.2117681757852824</v>
      </c>
      <c r="D17" s="11">
        <f>D16/D3</f>
        <v>0.20719745222929936</v>
      </c>
      <c r="E17" s="11">
        <f>E16/E3</f>
        <v>0.22772057189421438</v>
      </c>
      <c r="F17" s="11">
        <f>F16/F3</f>
        <v>0.21539246317668814</v>
      </c>
      <c r="G17" s="11">
        <f>G16/G3</f>
        <v>0.20742197100024576</v>
      </c>
    </row>
    <row r="18" spans="1:7" ht="15">
      <c r="A18" s="9" t="s">
        <v>27</v>
      </c>
      <c r="B18" s="21">
        <v>6004</v>
      </c>
      <c r="C18" s="9">
        <v>4308</v>
      </c>
      <c r="D18" s="9">
        <v>3253</v>
      </c>
      <c r="E18" s="9">
        <v>3074</v>
      </c>
      <c r="F18" s="9">
        <v>3378</v>
      </c>
      <c r="G18" s="9">
        <v>2532</v>
      </c>
    </row>
    <row r="19" spans="1:7" ht="15">
      <c r="A19" s="9" t="s">
        <v>28</v>
      </c>
      <c r="C19" s="9"/>
      <c r="D19" s="9"/>
      <c r="E19" s="9"/>
      <c r="F19" s="9"/>
      <c r="G19" s="9"/>
    </row>
    <row r="20" spans="1:7" ht="15">
      <c r="A20" s="9" t="s">
        <v>29</v>
      </c>
      <c r="B20" s="21">
        <v>6.53</v>
      </c>
      <c r="C20" s="9">
        <v>4.72</v>
      </c>
      <c r="D20" s="9">
        <v>3.57</v>
      </c>
      <c r="E20" s="9">
        <v>3.39</v>
      </c>
      <c r="F20" s="9">
        <v>3.74</v>
      </c>
      <c r="G20" s="9">
        <v>2.82</v>
      </c>
    </row>
    <row r="21" spans="1:7" ht="15">
      <c r="A21" s="9" t="s">
        <v>30</v>
      </c>
      <c r="B21" s="21">
        <v>6.43</v>
      </c>
      <c r="C21" s="9">
        <v>4.64</v>
      </c>
      <c r="D21" s="9">
        <v>3.51</v>
      </c>
      <c r="E21" s="9">
        <v>3.33</v>
      </c>
      <c r="F21" s="9">
        <v>3.67</v>
      </c>
      <c r="G21" s="9">
        <v>2.78</v>
      </c>
    </row>
    <row r="22" spans="1:7" ht="15">
      <c r="A22" s="9" t="s">
        <v>31</v>
      </c>
      <c r="C22" s="9"/>
      <c r="D22" s="9"/>
      <c r="E22" s="9"/>
      <c r="F22" s="9"/>
      <c r="G22" s="9"/>
    </row>
    <row r="23" spans="1:7" ht="15">
      <c r="A23" s="9" t="s">
        <v>29</v>
      </c>
      <c r="B23" s="21">
        <v>919</v>
      </c>
      <c r="C23" s="9">
        <v>915</v>
      </c>
      <c r="D23" s="9">
        <v>912</v>
      </c>
      <c r="E23" s="9">
        <v>908</v>
      </c>
      <c r="F23" s="9">
        <v>904</v>
      </c>
      <c r="G23" s="9">
        <v>898</v>
      </c>
    </row>
    <row r="24" spans="1:7" s="10" customFormat="1" ht="15">
      <c r="A24" s="10" t="s">
        <v>30</v>
      </c>
      <c r="B24" s="10">
        <v>933</v>
      </c>
      <c r="C24" s="10">
        <v>929</v>
      </c>
      <c r="D24" s="10">
        <v>927</v>
      </c>
      <c r="E24" s="10">
        <v>923</v>
      </c>
      <c r="F24" s="10">
        <v>920</v>
      </c>
      <c r="G24" s="10">
        <v>914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63.421875" style="0" bestFit="1" customWidth="1"/>
  </cols>
  <sheetData>
    <row r="1" spans="1:6" ht="15">
      <c r="A1" s="9" t="s">
        <v>32</v>
      </c>
      <c r="B1" s="9"/>
      <c r="C1" s="9"/>
      <c r="D1" s="9"/>
      <c r="E1" s="9"/>
      <c r="F1" s="9"/>
    </row>
    <row r="2" spans="1:6" ht="15">
      <c r="A2" s="9" t="s">
        <v>33</v>
      </c>
      <c r="B2" s="9" t="s">
        <v>34</v>
      </c>
      <c r="C2" s="9" t="s">
        <v>12</v>
      </c>
      <c r="D2" s="9" t="s">
        <v>36</v>
      </c>
      <c r="E2" s="9" t="s">
        <v>37</v>
      </c>
      <c r="F2" s="9" t="s">
        <v>38</v>
      </c>
    </row>
    <row r="3" spans="1:6" ht="15">
      <c r="A3" s="9" t="s">
        <v>13</v>
      </c>
      <c r="B3" s="9">
        <v>65225</v>
      </c>
      <c r="C3" s="9">
        <v>42905</v>
      </c>
      <c r="D3" s="9">
        <v>37491</v>
      </c>
      <c r="E3" s="9">
        <v>24006</v>
      </c>
      <c r="F3" s="9">
        <v>19315</v>
      </c>
    </row>
    <row r="4" spans="1:5" s="10" customFormat="1" ht="15">
      <c r="A4" s="10" t="s">
        <v>39</v>
      </c>
      <c r="B4" s="14">
        <f>(B3-C3)/C3</f>
        <v>0.5202190886843026</v>
      </c>
      <c r="C4" s="14">
        <f>(C3-D3)/D3</f>
        <v>0.14440799125123363</v>
      </c>
      <c r="D4" s="14">
        <f>(D3-E3)/E3</f>
        <v>0.5617345663584103</v>
      </c>
      <c r="E4" s="14">
        <f>(E3-F3)/F3</f>
        <v>0.24286823712140823</v>
      </c>
    </row>
    <row r="5" spans="1:6" ht="15">
      <c r="A5" s="9" t="s">
        <v>15</v>
      </c>
      <c r="B5" s="9">
        <v>39541</v>
      </c>
      <c r="C5" s="9">
        <v>25683</v>
      </c>
      <c r="D5" s="9">
        <v>24294</v>
      </c>
      <c r="E5" s="9">
        <v>15852</v>
      </c>
      <c r="F5" s="9">
        <v>13717</v>
      </c>
    </row>
    <row r="6" spans="1:6" ht="15">
      <c r="A6" s="9" t="s">
        <v>16</v>
      </c>
      <c r="B6" s="9">
        <v>25684</v>
      </c>
      <c r="C6" s="9">
        <v>17222</v>
      </c>
      <c r="D6" s="9">
        <v>13197</v>
      </c>
      <c r="E6" s="9">
        <v>8154</v>
      </c>
      <c r="F6" s="9">
        <v>5598</v>
      </c>
    </row>
    <row r="7" spans="1:6" ht="15">
      <c r="A7" s="9" t="s">
        <v>17</v>
      </c>
      <c r="B7" s="9"/>
      <c r="C7" s="9"/>
      <c r="D7" s="9"/>
      <c r="E7" s="9"/>
      <c r="F7" s="9"/>
    </row>
    <row r="8" spans="1:6" ht="15">
      <c r="A8" s="9" t="s">
        <v>18</v>
      </c>
      <c r="B8" s="9">
        <v>1782</v>
      </c>
      <c r="C8" s="9">
        <v>1333</v>
      </c>
      <c r="D8" s="9">
        <v>1109</v>
      </c>
      <c r="E8" s="9">
        <v>782</v>
      </c>
      <c r="F8" s="9">
        <v>712</v>
      </c>
    </row>
    <row r="9" spans="1:6" ht="15">
      <c r="A9" s="9" t="s">
        <v>19</v>
      </c>
      <c r="B9" s="9">
        <v>5517</v>
      </c>
      <c r="C9" s="9">
        <v>4149</v>
      </c>
      <c r="D9" s="9">
        <v>3761</v>
      </c>
      <c r="E9" s="9">
        <v>2963</v>
      </c>
      <c r="F9" s="9">
        <v>2433</v>
      </c>
    </row>
    <row r="10" spans="1:6" ht="15">
      <c r="A10" s="9" t="s">
        <v>20</v>
      </c>
      <c r="B10" s="9">
        <v>7299</v>
      </c>
      <c r="C10" s="9">
        <v>5482</v>
      </c>
      <c r="D10" s="9">
        <v>4870</v>
      </c>
      <c r="E10" s="9">
        <v>3745</v>
      </c>
      <c r="F10" s="9">
        <v>3145</v>
      </c>
    </row>
    <row r="11" spans="1:6" ht="15">
      <c r="A11" s="9" t="s">
        <v>21</v>
      </c>
      <c r="B11" s="9">
        <v>18385</v>
      </c>
      <c r="C11" s="9">
        <v>11740</v>
      </c>
      <c r="D11" s="9">
        <v>8327</v>
      </c>
      <c r="E11" s="9">
        <v>4409</v>
      </c>
      <c r="F11" s="9">
        <v>2453</v>
      </c>
    </row>
    <row r="12" spans="1:6" ht="15">
      <c r="A12" s="9" t="s">
        <v>22</v>
      </c>
      <c r="B12" s="9">
        <v>155</v>
      </c>
      <c r="C12" s="9">
        <v>326</v>
      </c>
      <c r="D12" s="9">
        <v>620</v>
      </c>
      <c r="E12" s="9">
        <v>599</v>
      </c>
      <c r="F12" s="9">
        <v>365</v>
      </c>
    </row>
    <row r="13" spans="1:6" ht="15">
      <c r="A13" s="9" t="s">
        <v>23</v>
      </c>
      <c r="B13" s="9">
        <v>18540</v>
      </c>
      <c r="C13" s="9">
        <v>12066</v>
      </c>
      <c r="D13" s="9">
        <v>8947</v>
      </c>
      <c r="E13" s="9">
        <v>5008</v>
      </c>
      <c r="F13" s="9">
        <v>2818</v>
      </c>
    </row>
    <row r="14" spans="1:6" ht="15">
      <c r="A14" s="9" t="s">
        <v>24</v>
      </c>
      <c r="B14" s="9">
        <v>4527</v>
      </c>
      <c r="C14" s="9">
        <v>3831</v>
      </c>
      <c r="D14" s="9">
        <v>2828</v>
      </c>
      <c r="E14" s="9">
        <v>1512</v>
      </c>
      <c r="F14" s="9">
        <v>829</v>
      </c>
    </row>
    <row r="15" spans="1:6" ht="15">
      <c r="A15" s="9" t="s">
        <v>25</v>
      </c>
      <c r="B15" s="9">
        <v>14013</v>
      </c>
      <c r="C15" s="9">
        <v>8235</v>
      </c>
      <c r="D15" s="9">
        <v>6119</v>
      </c>
      <c r="E15" s="9">
        <v>3496</v>
      </c>
      <c r="F15" s="9">
        <v>1989</v>
      </c>
    </row>
    <row r="16" spans="1:6" ht="15">
      <c r="A16" s="9" t="s">
        <v>26</v>
      </c>
      <c r="B16" s="9">
        <v>14013</v>
      </c>
      <c r="C16" s="9">
        <v>8235</v>
      </c>
      <c r="D16" s="9">
        <v>6119</v>
      </c>
      <c r="E16" s="9">
        <v>3496</v>
      </c>
      <c r="F16" s="9">
        <v>1989</v>
      </c>
    </row>
    <row r="17" spans="1:6" s="10" customFormat="1" ht="15">
      <c r="A17" s="10" t="s">
        <v>35</v>
      </c>
      <c r="B17" s="14">
        <f>B16/B3</f>
        <v>0.21484093522422384</v>
      </c>
      <c r="C17" s="14">
        <f>C16/C3</f>
        <v>0.1919356718331197</v>
      </c>
      <c r="D17" s="14">
        <f>D16/D3</f>
        <v>0.1632125043343736</v>
      </c>
      <c r="E17" s="14">
        <f>E16/E3</f>
        <v>0.1456302591018912</v>
      </c>
      <c r="F17" s="14">
        <f>F16/F3</f>
        <v>0.1029769609112089</v>
      </c>
    </row>
    <row r="18" spans="1:6" ht="15">
      <c r="A18" s="9" t="s">
        <v>27</v>
      </c>
      <c r="B18" s="9">
        <v>14013</v>
      </c>
      <c r="C18" s="9">
        <v>8235</v>
      </c>
      <c r="D18" s="9">
        <v>6119</v>
      </c>
      <c r="E18" s="9">
        <v>3496</v>
      </c>
      <c r="F18" s="9">
        <v>1989</v>
      </c>
    </row>
    <row r="19" spans="1:6" ht="15">
      <c r="A19" s="9" t="s">
        <v>28</v>
      </c>
      <c r="B19" s="9"/>
      <c r="C19" s="9"/>
      <c r="D19" s="9"/>
      <c r="E19" s="9"/>
      <c r="F19" s="9"/>
    </row>
    <row r="20" spans="1:6" ht="15">
      <c r="A20" s="9" t="s">
        <v>29</v>
      </c>
      <c r="B20" s="9">
        <v>15.41</v>
      </c>
      <c r="C20" s="9">
        <v>9.22</v>
      </c>
      <c r="D20" s="9">
        <v>6.94</v>
      </c>
      <c r="E20" s="9">
        <v>4.04</v>
      </c>
      <c r="F20" s="9">
        <v>2.36</v>
      </c>
    </row>
    <row r="21" spans="1:6" ht="15">
      <c r="A21" s="9" t="s">
        <v>30</v>
      </c>
      <c r="B21" s="9">
        <v>15.15</v>
      </c>
      <c r="C21" s="9">
        <v>9.08</v>
      </c>
      <c r="D21" s="9">
        <v>6.78</v>
      </c>
      <c r="E21" s="9">
        <v>3.93</v>
      </c>
      <c r="F21" s="9">
        <v>2.27</v>
      </c>
    </row>
    <row r="22" spans="1:6" ht="15">
      <c r="A22" s="9" t="s">
        <v>31</v>
      </c>
      <c r="B22" s="9"/>
      <c r="C22" s="9"/>
      <c r="D22" s="9"/>
      <c r="E22" s="9"/>
      <c r="F22" s="9"/>
    </row>
    <row r="23" spans="1:6" ht="15">
      <c r="A23" s="9" t="s">
        <v>29</v>
      </c>
      <c r="B23" s="9">
        <v>909</v>
      </c>
      <c r="C23" s="9">
        <v>893</v>
      </c>
      <c r="D23" s="9">
        <v>882</v>
      </c>
      <c r="E23" s="9">
        <v>865</v>
      </c>
      <c r="F23" s="9">
        <v>844</v>
      </c>
    </row>
    <row r="24" spans="1:6" ht="15">
      <c r="A24" s="9" t="s">
        <v>30</v>
      </c>
      <c r="B24" s="9">
        <v>925</v>
      </c>
      <c r="C24" s="9">
        <v>907</v>
      </c>
      <c r="D24" s="9">
        <v>902</v>
      </c>
      <c r="E24" s="9">
        <v>889</v>
      </c>
      <c r="F24" s="9">
        <v>878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64.421875" style="0" customWidth="1"/>
    <col min="2" max="2" width="11.00390625" style="21" customWidth="1"/>
    <col min="3" max="3" width="13.7109375" style="61" customWidth="1"/>
    <col min="4" max="4" width="15.140625" style="52" customWidth="1"/>
  </cols>
  <sheetData>
    <row r="1" spans="1:14" ht="21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3"/>
      <c r="K1" s="23"/>
      <c r="L1" s="23"/>
      <c r="M1" s="23"/>
      <c r="N1" s="23"/>
    </row>
    <row r="2" spans="1:14" ht="45">
      <c r="A2" s="21" t="s">
        <v>33</v>
      </c>
      <c r="B2" s="21" t="s">
        <v>58</v>
      </c>
      <c r="C2" s="59" t="s">
        <v>57</v>
      </c>
      <c r="D2" s="58" t="s">
        <v>47</v>
      </c>
      <c r="E2" s="30" t="s">
        <v>48</v>
      </c>
      <c r="F2" s="31"/>
      <c r="G2" s="31"/>
      <c r="H2" s="31"/>
      <c r="I2" s="31"/>
      <c r="J2" s="21"/>
      <c r="K2" s="21"/>
      <c r="L2" s="21"/>
      <c r="M2" s="21"/>
      <c r="N2" s="21"/>
    </row>
    <row r="3" spans="1:14" ht="15.75">
      <c r="A3" s="32" t="s">
        <v>49</v>
      </c>
      <c r="B3" s="32"/>
      <c r="C3" s="38" t="s">
        <v>59</v>
      </c>
      <c r="D3" s="53">
        <v>22000</v>
      </c>
      <c r="E3" s="33">
        <v>23000</v>
      </c>
      <c r="F3" s="34"/>
      <c r="G3" s="34"/>
      <c r="H3" s="34"/>
      <c r="I3" s="34"/>
      <c r="J3" s="32"/>
      <c r="K3" s="32"/>
      <c r="L3" s="32"/>
      <c r="M3" s="32"/>
      <c r="N3" s="32"/>
    </row>
    <row r="4" spans="1:14" ht="15">
      <c r="A4" s="35" t="s">
        <v>50</v>
      </c>
      <c r="B4" s="35" t="s">
        <v>59</v>
      </c>
      <c r="C4" s="35"/>
      <c r="D4" s="54">
        <f>D3-D5</f>
        <v>13530</v>
      </c>
      <c r="E4" s="36">
        <f>E3-E5</f>
        <v>14720</v>
      </c>
      <c r="F4" s="37"/>
      <c r="G4" s="37"/>
      <c r="H4" s="37"/>
      <c r="I4" s="37"/>
      <c r="J4" s="21"/>
      <c r="K4" s="21"/>
      <c r="L4" s="21"/>
      <c r="M4" s="21"/>
      <c r="N4" s="21"/>
    </row>
    <row r="5" spans="1:14" ht="15.75">
      <c r="A5" s="38" t="s">
        <v>51</v>
      </c>
      <c r="B5" s="38"/>
      <c r="C5" s="38" t="s">
        <v>59</v>
      </c>
      <c r="D5" s="53">
        <f>D3*0.385</f>
        <v>8470</v>
      </c>
      <c r="E5" s="33">
        <v>8280</v>
      </c>
      <c r="F5" s="34"/>
      <c r="G5" s="34"/>
      <c r="H5" s="34"/>
      <c r="I5" s="34"/>
      <c r="J5" s="39"/>
      <c r="K5" s="39"/>
      <c r="L5" s="39"/>
      <c r="M5" s="39"/>
      <c r="N5" s="39"/>
    </row>
    <row r="6" spans="1:14" ht="15">
      <c r="A6" s="40" t="s">
        <v>17</v>
      </c>
      <c r="B6" s="40"/>
      <c r="C6" s="40"/>
      <c r="D6" s="55"/>
      <c r="E6" s="41"/>
      <c r="F6" s="42"/>
      <c r="G6" s="42"/>
      <c r="H6" s="42"/>
      <c r="I6" s="42"/>
      <c r="J6" s="21"/>
      <c r="K6" s="21"/>
      <c r="L6" s="21"/>
      <c r="M6" s="21"/>
      <c r="N6" s="21"/>
    </row>
    <row r="7" spans="1:14" ht="15">
      <c r="A7" s="35" t="s">
        <v>18</v>
      </c>
      <c r="B7" s="35"/>
      <c r="C7" s="35"/>
      <c r="D7" s="54"/>
      <c r="E7" s="43"/>
      <c r="F7" s="44"/>
      <c r="G7" s="44"/>
      <c r="H7" s="44"/>
      <c r="I7" s="44"/>
      <c r="J7" s="21"/>
      <c r="K7" s="21"/>
      <c r="L7" s="21"/>
      <c r="M7" s="21"/>
      <c r="N7" s="21"/>
    </row>
    <row r="8" spans="1:14" ht="15">
      <c r="A8" s="35" t="s">
        <v>19</v>
      </c>
      <c r="B8" s="35"/>
      <c r="C8" s="35"/>
      <c r="D8" s="54"/>
      <c r="E8" s="43"/>
      <c r="F8" s="44"/>
      <c r="G8" s="44"/>
      <c r="H8" s="44"/>
      <c r="I8" s="44"/>
      <c r="J8" s="21"/>
      <c r="K8" s="21"/>
      <c r="L8" s="21"/>
      <c r="M8" s="21"/>
      <c r="N8" s="21"/>
    </row>
    <row r="9" spans="1:14" ht="15">
      <c r="A9" s="40" t="s">
        <v>20</v>
      </c>
      <c r="B9" s="40"/>
      <c r="C9" s="40" t="s">
        <v>59</v>
      </c>
      <c r="D9" s="55">
        <v>3250</v>
      </c>
      <c r="E9" s="36">
        <v>2325</v>
      </c>
      <c r="F9" s="37"/>
      <c r="G9" s="37"/>
      <c r="H9" s="37"/>
      <c r="I9" s="37"/>
      <c r="J9" s="21"/>
      <c r="K9" s="21"/>
      <c r="L9" s="21"/>
      <c r="M9" s="21"/>
      <c r="N9" s="21"/>
    </row>
    <row r="10" spans="1:14" ht="15">
      <c r="A10" s="45" t="s">
        <v>52</v>
      </c>
      <c r="B10" s="45" t="s">
        <v>59</v>
      </c>
      <c r="C10" s="60"/>
      <c r="D10" s="56">
        <f>D5-D9</f>
        <v>5220</v>
      </c>
      <c r="E10" s="46">
        <f>E5-E9</f>
        <v>5955</v>
      </c>
      <c r="F10" s="47"/>
      <c r="G10" s="47"/>
      <c r="H10" s="47"/>
      <c r="I10" s="47"/>
      <c r="J10" s="21"/>
      <c r="K10" s="21"/>
      <c r="L10" s="21"/>
      <c r="M10" s="21"/>
      <c r="N10" s="21"/>
    </row>
    <row r="11" spans="1:14" ht="15">
      <c r="A11" s="35" t="s">
        <v>53</v>
      </c>
      <c r="B11" s="35"/>
      <c r="C11" s="35" t="s">
        <v>59</v>
      </c>
      <c r="D11" s="54">
        <v>50</v>
      </c>
      <c r="E11" s="36">
        <v>65</v>
      </c>
      <c r="F11" s="37"/>
      <c r="G11" s="37"/>
      <c r="H11" s="37"/>
      <c r="I11" s="37"/>
      <c r="J11" s="21"/>
      <c r="K11" s="21"/>
      <c r="L11" s="21"/>
      <c r="M11" s="21"/>
      <c r="N11" s="21"/>
    </row>
    <row r="12" spans="1:14" ht="15">
      <c r="A12" s="45" t="s">
        <v>54</v>
      </c>
      <c r="B12" s="45" t="s">
        <v>59</v>
      </c>
      <c r="C12" s="60"/>
      <c r="D12" s="56">
        <f>D10+D11</f>
        <v>5270</v>
      </c>
      <c r="E12" s="46">
        <f>E10+E11</f>
        <v>6020</v>
      </c>
      <c r="F12" s="47"/>
      <c r="G12" s="47"/>
      <c r="H12" s="47"/>
      <c r="I12" s="47"/>
      <c r="J12" s="21"/>
      <c r="K12" s="21"/>
      <c r="L12" s="21"/>
      <c r="M12" s="21"/>
      <c r="N12" s="21"/>
    </row>
    <row r="13" spans="1:14" ht="15">
      <c r="A13" s="35" t="s">
        <v>24</v>
      </c>
      <c r="B13" s="35" t="s">
        <v>59</v>
      </c>
      <c r="C13" s="35" t="s">
        <v>59</v>
      </c>
      <c r="D13" s="54">
        <f>0.255*D12</f>
        <v>1343.8500000000001</v>
      </c>
      <c r="E13" s="48">
        <f>E12*0.255</f>
        <v>1535.1000000000001</v>
      </c>
      <c r="F13" s="37"/>
      <c r="G13" s="37"/>
      <c r="H13" s="37"/>
      <c r="I13" s="37"/>
      <c r="J13" s="21"/>
      <c r="K13" s="21"/>
      <c r="L13" s="21"/>
      <c r="M13" s="21"/>
      <c r="N13" s="21"/>
    </row>
    <row r="14" spans="1:14" ht="15.75">
      <c r="A14" s="32" t="s">
        <v>55</v>
      </c>
      <c r="B14" s="32"/>
      <c r="C14" s="38"/>
      <c r="D14" s="53">
        <f>D12-D13</f>
        <v>3926.1499999999996</v>
      </c>
      <c r="E14" s="49">
        <f>E12-E13</f>
        <v>4484.9</v>
      </c>
      <c r="F14" s="34"/>
      <c r="G14" s="34"/>
      <c r="H14" s="34"/>
      <c r="I14" s="34"/>
      <c r="J14" s="32"/>
      <c r="K14" s="32"/>
      <c r="L14" s="32"/>
      <c r="M14" s="32"/>
      <c r="N14" s="32"/>
    </row>
    <row r="15" spans="1:14" ht="15.75">
      <c r="A15" s="32" t="s">
        <v>56</v>
      </c>
      <c r="B15" s="32" t="s">
        <v>59</v>
      </c>
      <c r="C15" s="38"/>
      <c r="D15" s="57">
        <f>D14/D3</f>
        <v>0.1784613636363636</v>
      </c>
      <c r="E15" s="50">
        <f>E14/E3</f>
        <v>0.19499565217391301</v>
      </c>
      <c r="F15" s="51"/>
      <c r="G15" s="51"/>
      <c r="H15" s="51"/>
      <c r="I15" s="51"/>
      <c r="J15" s="32"/>
      <c r="K15" s="32"/>
      <c r="L15" s="32"/>
      <c r="M15" s="32"/>
      <c r="N15" s="32"/>
    </row>
    <row r="16" spans="1:14" ht="15">
      <c r="A16" s="21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>
      <c r="A17" s="21" t="s">
        <v>29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>
      <c r="A18" s="21" t="s">
        <v>30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>
      <c r="A19" s="2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>
      <c r="A20" s="21" t="s">
        <v>29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>
      <c r="A21" s="21" t="s">
        <v>30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sheetProtection/>
  <mergeCells count="1">
    <mergeCell ref="A1:N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Laurie</cp:lastModifiedBy>
  <dcterms:created xsi:type="dcterms:W3CDTF">2010-10-16T14:56:38Z</dcterms:created>
  <dcterms:modified xsi:type="dcterms:W3CDTF">2011-01-18T23:48:44Z</dcterms:modified>
  <cp:category/>
  <cp:version/>
  <cp:contentType/>
  <cp:contentStatus/>
</cp:coreProperties>
</file>